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hurmann\Downloads\"/>
    </mc:Choice>
  </mc:AlternateContent>
  <xr:revisionPtr revIDLastSave="0" documentId="13_ncr:1_{C9979E80-AEF0-4647-A74D-EF50236B3A6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Koondeelarve" sheetId="9" r:id="rId1"/>
    <sheet name="Personali koormus ja tasud_uus" sheetId="11" r:id="rId2"/>
    <sheet name="Sheet1" sheetId="10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1" i="11" l="1"/>
  <c r="U5" i="11"/>
  <c r="U7" i="11"/>
  <c r="U9" i="11"/>
  <c r="U11" i="11"/>
  <c r="U13" i="11"/>
  <c r="U15" i="11"/>
  <c r="U17" i="11"/>
  <c r="U20" i="11"/>
  <c r="U21" i="11"/>
  <c r="U23" i="11"/>
  <c r="U25" i="11"/>
  <c r="U27" i="11"/>
  <c r="U29" i="11"/>
  <c r="D9" i="9"/>
  <c r="D10" i="9" s="1"/>
  <c r="C10" i="9" s="1"/>
  <c r="B7" i="9"/>
  <c r="B5" i="9"/>
  <c r="B11" i="9"/>
  <c r="B12" i="9" s="1"/>
  <c r="C9" i="9" l="1"/>
  <c r="B9" i="9" l="1"/>
  <c r="C3" i="9"/>
  <c r="B3" i="9" s="1"/>
</calcChain>
</file>

<file path=xl/sharedStrings.xml><?xml version="1.0" encoding="utf-8"?>
<sst xmlns="http://schemas.openxmlformats.org/spreadsheetml/2006/main" count="66" uniqueCount="51">
  <si>
    <t>Eelarve</t>
  </si>
  <si>
    <t>Kokku</t>
  </si>
  <si>
    <t>Tartu Ülikool</t>
  </si>
  <si>
    <t>Tallinna Ülikool</t>
  </si>
  <si>
    <t>Personalikulud:</t>
  </si>
  <si>
    <t>Töötajate töötasud koos kõigige riiklike maksudega, maksetega ja seadusest tulenevate hüvitistega</t>
  </si>
  <si>
    <t>Muud kulud:</t>
  </si>
  <si>
    <t>Lähetused: majutuskulud, sõidukulud, päevarahad</t>
  </si>
  <si>
    <t>Küsitlusandmete kogumise teenus*</t>
  </si>
  <si>
    <t>Kaudsed kulud:</t>
  </si>
  <si>
    <t>Üldkululõiv</t>
  </si>
  <si>
    <t>Kokku**</t>
  </si>
  <si>
    <t>Käibemaks (24%)***</t>
  </si>
  <si>
    <t>Kulud kokku:</t>
  </si>
  <si>
    <t>*arvestuslik hind uurimistiimi kogemuse põhjal; täpne hind selgub pärast positiivset rahastusotsust ja hanke korraldamist võrdlevate pakkumiste võtmiseks</t>
  </si>
  <si>
    <t>**Esimene osamakse 60 000 EUR + KM tehakse pärast vahearuande vastu võtmist 2025. aastal ja teine osamakse 60 000 EUR + KM tehakse pärast lõpparuande vastu võtmist 2026. aastal</t>
  </si>
  <si>
    <t>***eelduslik käibemaksumäär maksmise hetkel praegust maksusüsteemi arvestades</t>
  </si>
  <si>
    <t>UURINGURÜHMA TÖÖKOORMUSE JA PALGA JAOTUS KUUDE LÕIKES</t>
  </si>
  <si>
    <t>Uuringurühma liikme nimi</t>
  </si>
  <si>
    <t>Uuringurühma liikme roll</t>
  </si>
  <si>
    <t>kokku (EUR)</t>
  </si>
  <si>
    <t>juuni</t>
  </si>
  <si>
    <t>juuli</t>
  </si>
  <si>
    <t>august</t>
  </si>
  <si>
    <t>sept</t>
  </si>
  <si>
    <t>okt</t>
  </si>
  <si>
    <t>nov</t>
  </si>
  <si>
    <t>dets</t>
  </si>
  <si>
    <t>jaan</t>
  </si>
  <si>
    <t>veebr</t>
  </si>
  <si>
    <t>märts</t>
  </si>
  <si>
    <t>aprill</t>
  </si>
  <si>
    <t>mai</t>
  </si>
  <si>
    <t>Anneli Soo</t>
  </si>
  <si>
    <t>projektijuht, vastutav täitja</t>
  </si>
  <si>
    <t>Andero Uusberg</t>
  </si>
  <si>
    <t>põhitäitja</t>
  </si>
  <si>
    <t>Jaan Ginter</t>
  </si>
  <si>
    <t>Annagrete Palu</t>
  </si>
  <si>
    <t>Anna Markina</t>
  </si>
  <si>
    <t>Heidi Reinson</t>
  </si>
  <si>
    <t>Kristjan Kask</t>
  </si>
  <si>
    <t>Helen Urmann</t>
  </si>
  <si>
    <t xml:space="preserve">Ene Tubelt </t>
  </si>
  <si>
    <t>täitja (magistrant)</t>
  </si>
  <si>
    <t>Pauli Nathan Jürgens</t>
  </si>
  <si>
    <t xml:space="preserve">Laureen Hansmer </t>
  </si>
  <si>
    <t>täitja (prospektiivne doktorant)</t>
  </si>
  <si>
    <t>Kristiina Uus</t>
  </si>
  <si>
    <t>täitja</t>
  </si>
  <si>
    <t>Kerly Espenberg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</si>
</sst>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b/>
      <sz val="11"/>
      <color rgb="FF666666"/>
      <name val="Calibri"/>
      <family val="2"/>
      <charset val="186"/>
      <scheme val="minor"/>
    </font>
    <font>
      <b/>
      <sz val="14"/>
      <color theme="8" tint="-0.249977111117893"/>
      <name val="Segoe UI Variable Display"/>
      <charset val="186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6" tint="0.59999389629810485"/>
        <bgColor rgb="FFEFEFEF"/>
      </patternFill>
    </fill>
    <fill>
      <patternFill patternType="solid">
        <fgColor theme="6" tint="0.59999389629810485"/>
        <bgColor rgb="FFD9D9D9"/>
      </patternFill>
    </fill>
    <fill>
      <patternFill patternType="solid">
        <fgColor theme="6" tint="0.79998168889431442"/>
        <bgColor rgb="FFD9D9D9"/>
      </patternFill>
    </fill>
    <fill>
      <patternFill patternType="solid">
        <fgColor theme="6" tint="0.79998168889431442"/>
        <bgColor rgb="FFEFEFEF"/>
      </patternFill>
    </fill>
    <fill>
      <patternFill patternType="solid">
        <fgColor theme="4" tint="-0.249977111117893"/>
        <bgColor rgb="FFEFEFE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0" fillId="0" borderId="1" xfId="0" applyBorder="1"/>
    <xf numFmtId="1" fontId="0" fillId="0" borderId="0" xfId="0" applyNumberFormat="1"/>
    <xf numFmtId="9" fontId="0" fillId="0" borderId="1" xfId="0" applyNumberFormat="1" applyBorder="1"/>
    <xf numFmtId="0" fontId="0" fillId="10" borderId="8" xfId="0" applyFill="1" applyBorder="1" applyAlignment="1">
      <alignment horizontal="center"/>
    </xf>
    <xf numFmtId="0" fontId="0" fillId="0" borderId="9" xfId="0" applyBorder="1"/>
    <xf numFmtId="0" fontId="0" fillId="0" borderId="5" xfId="0" applyBorder="1"/>
    <xf numFmtId="1" fontId="0" fillId="0" borderId="10" xfId="0" applyNumberFormat="1" applyBorder="1"/>
    <xf numFmtId="9" fontId="0" fillId="0" borderId="10" xfId="0" applyNumberFormat="1" applyBorder="1"/>
    <xf numFmtId="9" fontId="0" fillId="0" borderId="9" xfId="0" applyNumberFormat="1" applyBorder="1"/>
    <xf numFmtId="0" fontId="0" fillId="0" borderId="10" xfId="0" applyBorder="1"/>
    <xf numFmtId="0" fontId="6" fillId="3" borderId="0" xfId="0" applyFont="1" applyFill="1"/>
    <xf numFmtId="1" fontId="0" fillId="2" borderId="2" xfId="0" applyNumberFormat="1" applyFill="1" applyBorder="1" applyAlignment="1">
      <alignment horizontal="left"/>
    </xf>
    <xf numFmtId="1" fontId="0" fillId="2" borderId="3" xfId="0" applyNumberFormat="1" applyFill="1" applyBorder="1" applyAlignment="1">
      <alignment horizontal="left"/>
    </xf>
    <xf numFmtId="1" fontId="0" fillId="2" borderId="4" xfId="0" applyNumberFormat="1" applyFill="1" applyBorder="1" applyAlignment="1">
      <alignment horizontal="left"/>
    </xf>
    <xf numFmtId="1" fontId="6" fillId="3" borderId="2" xfId="0" applyNumberFormat="1" applyFont="1" applyFill="1" applyBorder="1" applyAlignment="1">
      <alignment horizontal="left"/>
    </xf>
    <xf numFmtId="1" fontId="6" fillId="3" borderId="3" xfId="0" applyNumberFormat="1" applyFont="1" applyFill="1" applyBorder="1" applyAlignment="1">
      <alignment horizontal="left"/>
    </xf>
    <xf numFmtId="1" fontId="6" fillId="3" borderId="4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7" xfId="0" applyFont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6" fillId="9" borderId="5" xfId="0" applyFont="1" applyFill="1" applyBorder="1" applyAlignment="1">
      <alignment horizontal="center"/>
    </xf>
    <xf numFmtId="0" fontId="6" fillId="9" borderId="6" xfId="0" applyFont="1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allaad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8"/>
  <sheetViews>
    <sheetView tabSelected="1" zoomScale="80" zoomScaleNormal="80" workbookViewId="0">
      <selection activeCell="D3" sqref="D3"/>
    </sheetView>
  </sheetViews>
  <sheetFormatPr defaultColWidth="8.81640625" defaultRowHeight="14.5" x14ac:dyDescent="0.35"/>
  <cols>
    <col min="1" max="1" width="33.453125" customWidth="1"/>
    <col min="2" max="15" width="11.54296875" customWidth="1"/>
  </cols>
  <sheetData>
    <row r="1" spans="1:15" ht="48.65" customHeight="1" x14ac:dyDescent="0.45">
      <c r="A1" s="2" t="s">
        <v>0</v>
      </c>
      <c r="B1" s="2" t="s">
        <v>1</v>
      </c>
      <c r="C1" s="3" t="s">
        <v>2</v>
      </c>
      <c r="D1" s="3" t="s">
        <v>3</v>
      </c>
    </row>
    <row r="2" spans="1:15" ht="15.75" customHeight="1" x14ac:dyDescent="0.35">
      <c r="A2" s="28" t="s">
        <v>4</v>
      </c>
      <c r="B2" s="29"/>
      <c r="C2" s="29"/>
      <c r="D2" s="30"/>
      <c r="L2" s="31"/>
      <c r="M2" s="33"/>
      <c r="N2" s="31"/>
      <c r="O2" s="32"/>
    </row>
    <row r="3" spans="1:15" ht="43.5" x14ac:dyDescent="0.35">
      <c r="A3" s="4" t="s">
        <v>5</v>
      </c>
      <c r="B3" s="1">
        <f>C3+D3</f>
        <v>85761.2</v>
      </c>
      <c r="C3" s="1">
        <f>C10-C9-C6-C5</f>
        <v>79231.199999999997</v>
      </c>
      <c r="D3" s="1">
        <v>6530</v>
      </c>
      <c r="L3" s="31"/>
      <c r="M3" s="33"/>
      <c r="N3" s="31"/>
      <c r="O3" s="32"/>
    </row>
    <row r="4" spans="1:15" ht="18.649999999999999" customHeight="1" x14ac:dyDescent="0.35">
      <c r="A4" s="28" t="s">
        <v>6</v>
      </c>
      <c r="B4" s="29"/>
      <c r="C4" s="29"/>
      <c r="D4" s="30"/>
    </row>
    <row r="5" spans="1:15" ht="29" x14ac:dyDescent="0.35">
      <c r="A5" s="4" t="s">
        <v>7</v>
      </c>
      <c r="B5" s="1">
        <f>C5+D5</f>
        <v>500</v>
      </c>
      <c r="C5" s="1">
        <v>500</v>
      </c>
      <c r="D5" s="1"/>
      <c r="G5" s="12"/>
    </row>
    <row r="6" spans="1:15" ht="19" customHeight="1" x14ac:dyDescent="0.35">
      <c r="A6" s="4" t="s">
        <v>8</v>
      </c>
      <c r="B6" s="1">
        <v>10000</v>
      </c>
      <c r="C6" s="1">
        <v>10000</v>
      </c>
      <c r="D6" s="1"/>
      <c r="G6" s="12"/>
    </row>
    <row r="7" spans="1:15" x14ac:dyDescent="0.35">
      <c r="A7" s="4" t="s">
        <v>6</v>
      </c>
      <c r="B7" s="1">
        <f>C7+D7</f>
        <v>0</v>
      </c>
      <c r="C7" s="1"/>
      <c r="D7" s="1"/>
      <c r="G7" s="12"/>
    </row>
    <row r="8" spans="1:15" x14ac:dyDescent="0.35">
      <c r="A8" s="34" t="s">
        <v>9</v>
      </c>
      <c r="B8" s="35"/>
      <c r="C8" s="35"/>
      <c r="D8" s="36"/>
      <c r="G8" s="12"/>
    </row>
    <row r="9" spans="1:15" x14ac:dyDescent="0.35">
      <c r="A9" s="4" t="s">
        <v>10</v>
      </c>
      <c r="B9" s="1">
        <f>C9+D9</f>
        <v>23738.800000000003</v>
      </c>
      <c r="C9" s="1">
        <f>C10*0.2</f>
        <v>22432.800000000003</v>
      </c>
      <c r="D9" s="1">
        <f>D3*0.2</f>
        <v>1306</v>
      </c>
    </row>
    <row r="10" spans="1:15" x14ac:dyDescent="0.35">
      <c r="A10" s="6" t="s">
        <v>11</v>
      </c>
      <c r="B10" s="1">
        <v>120000</v>
      </c>
      <c r="C10" s="1">
        <f>B10-D10</f>
        <v>112164</v>
      </c>
      <c r="D10" s="1">
        <f>D3+D9</f>
        <v>7836</v>
      </c>
    </row>
    <row r="11" spans="1:15" x14ac:dyDescent="0.35">
      <c r="A11" s="5" t="s">
        <v>12</v>
      </c>
      <c r="B11" s="22">
        <f>B10*0.24</f>
        <v>28800</v>
      </c>
      <c r="C11" s="23"/>
      <c r="D11" s="24"/>
    </row>
    <row r="12" spans="1:15" x14ac:dyDescent="0.35">
      <c r="A12" s="5" t="s">
        <v>13</v>
      </c>
      <c r="B12" s="25">
        <f>B10+B11</f>
        <v>148800</v>
      </c>
      <c r="C12" s="26"/>
      <c r="D12" s="27"/>
    </row>
    <row r="13" spans="1:15" x14ac:dyDescent="0.35">
      <c r="A13" t="s">
        <v>14</v>
      </c>
    </row>
    <row r="14" spans="1:15" x14ac:dyDescent="0.35">
      <c r="A14" t="s">
        <v>15</v>
      </c>
    </row>
    <row r="15" spans="1:15" x14ac:dyDescent="0.35">
      <c r="A15" t="s">
        <v>16</v>
      </c>
    </row>
    <row r="17" spans="2:3" x14ac:dyDescent="0.35">
      <c r="C17" s="12"/>
    </row>
    <row r="18" spans="2:3" x14ac:dyDescent="0.35">
      <c r="B18" s="12"/>
    </row>
  </sheetData>
  <mergeCells count="9">
    <mergeCell ref="B11:D11"/>
    <mergeCell ref="B12:D12"/>
    <mergeCell ref="A2:D2"/>
    <mergeCell ref="N2:N3"/>
    <mergeCell ref="O2:O3"/>
    <mergeCell ref="L2:L3"/>
    <mergeCell ref="M2:M3"/>
    <mergeCell ref="A4:D4"/>
    <mergeCell ref="A8:D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49BE4-C987-458E-8007-0EB3E2C52C82}">
  <dimension ref="A2:V32"/>
  <sheetViews>
    <sheetView topLeftCell="A14" zoomScale="80" zoomScaleNormal="80" workbookViewId="0">
      <selection activeCell="U32" sqref="U32"/>
    </sheetView>
  </sheetViews>
  <sheetFormatPr defaultColWidth="53.453125" defaultRowHeight="14.5" x14ac:dyDescent="0.35"/>
  <cols>
    <col min="1" max="1" width="23.7265625" bestFit="1" customWidth="1"/>
    <col min="2" max="2" width="24.1796875" bestFit="1" customWidth="1"/>
    <col min="3" max="3" width="7.81640625" customWidth="1"/>
    <col min="4" max="20" width="7.54296875" customWidth="1"/>
    <col min="21" max="21" width="17.1796875" customWidth="1"/>
  </cols>
  <sheetData>
    <row r="2" spans="1:21" ht="20" x14ac:dyDescent="0.5">
      <c r="A2" s="39" t="s">
        <v>17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35">
      <c r="A3" s="40" t="s">
        <v>18</v>
      </c>
      <c r="B3" s="40" t="s">
        <v>19</v>
      </c>
      <c r="C3" s="41">
        <v>2025</v>
      </c>
      <c r="D3" s="42"/>
      <c r="E3" s="42"/>
      <c r="F3" s="42"/>
      <c r="G3" s="42"/>
      <c r="H3" s="42"/>
      <c r="I3" s="43"/>
      <c r="J3" s="41">
        <v>2026</v>
      </c>
      <c r="K3" s="42"/>
      <c r="L3" s="42"/>
      <c r="M3" s="42"/>
      <c r="N3" s="42"/>
      <c r="O3" s="42"/>
      <c r="P3" s="42"/>
      <c r="Q3" s="42"/>
      <c r="R3" s="42"/>
      <c r="S3" s="42"/>
      <c r="T3" s="43"/>
      <c r="U3" s="44" t="s">
        <v>20</v>
      </c>
    </row>
    <row r="4" spans="1:21" x14ac:dyDescent="0.35">
      <c r="A4" s="40"/>
      <c r="B4" s="40"/>
      <c r="C4" s="7" t="s">
        <v>21</v>
      </c>
      <c r="D4" s="7" t="s">
        <v>22</v>
      </c>
      <c r="E4" s="7" t="s">
        <v>23</v>
      </c>
      <c r="F4" s="7" t="s">
        <v>24</v>
      </c>
      <c r="G4" s="7" t="s">
        <v>25</v>
      </c>
      <c r="H4" s="7" t="s">
        <v>26</v>
      </c>
      <c r="I4" s="8" t="s">
        <v>27</v>
      </c>
      <c r="J4" s="9" t="s">
        <v>28</v>
      </c>
      <c r="K4" s="9" t="s">
        <v>29</v>
      </c>
      <c r="L4" s="10" t="s">
        <v>30</v>
      </c>
      <c r="M4" s="10" t="s">
        <v>31</v>
      </c>
      <c r="N4" s="10" t="s">
        <v>32</v>
      </c>
      <c r="O4" s="10" t="s">
        <v>21</v>
      </c>
      <c r="P4" s="10" t="s">
        <v>22</v>
      </c>
      <c r="Q4" s="10" t="s">
        <v>23</v>
      </c>
      <c r="R4" s="10" t="s">
        <v>24</v>
      </c>
      <c r="S4" s="10" t="s">
        <v>25</v>
      </c>
      <c r="T4" s="10" t="s">
        <v>26</v>
      </c>
      <c r="U4" s="45"/>
    </row>
    <row r="5" spans="1:21" ht="21" customHeight="1" x14ac:dyDescent="0.35">
      <c r="A5" s="11" t="s">
        <v>33</v>
      </c>
      <c r="B5" s="11" t="s">
        <v>34</v>
      </c>
      <c r="C5" s="13">
        <v>0.15</v>
      </c>
      <c r="D5" s="13">
        <v>0.15</v>
      </c>
      <c r="E5" s="13">
        <v>0.15</v>
      </c>
      <c r="F5" s="13">
        <v>0.15</v>
      </c>
      <c r="G5" s="13">
        <v>0.15</v>
      </c>
      <c r="H5" s="13">
        <v>0.15</v>
      </c>
      <c r="I5" s="13">
        <v>0.15</v>
      </c>
      <c r="J5" s="13">
        <v>0.15</v>
      </c>
      <c r="K5" s="13">
        <v>0.15</v>
      </c>
      <c r="L5" s="13">
        <v>0.15</v>
      </c>
      <c r="M5" s="13">
        <v>0.15</v>
      </c>
      <c r="N5" s="13">
        <v>0.15</v>
      </c>
      <c r="O5" s="13">
        <v>0.15</v>
      </c>
      <c r="P5" s="13">
        <v>0.15</v>
      </c>
      <c r="Q5" s="13">
        <v>0.15</v>
      </c>
      <c r="R5" s="13">
        <v>0.15</v>
      </c>
      <c r="S5" s="13">
        <v>0.15</v>
      </c>
      <c r="T5" s="13">
        <v>0.15</v>
      </c>
      <c r="U5" s="48">
        <f>SUM(C6:T6)</f>
        <v>10800</v>
      </c>
    </row>
    <row r="6" spans="1:21" ht="21" customHeight="1" x14ac:dyDescent="0.35">
      <c r="A6" s="11"/>
      <c r="B6" s="11"/>
      <c r="C6" s="11">
        <v>600</v>
      </c>
      <c r="D6" s="11">
        <v>600</v>
      </c>
      <c r="E6" s="11">
        <v>600</v>
      </c>
      <c r="F6" s="11">
        <v>600</v>
      </c>
      <c r="G6" s="11">
        <v>600</v>
      </c>
      <c r="H6" s="11">
        <v>600</v>
      </c>
      <c r="I6" s="11">
        <v>600</v>
      </c>
      <c r="J6" s="11">
        <v>600</v>
      </c>
      <c r="K6" s="11">
        <v>600</v>
      </c>
      <c r="L6" s="11">
        <v>600</v>
      </c>
      <c r="M6" s="11">
        <v>600</v>
      </c>
      <c r="N6" s="11">
        <v>600</v>
      </c>
      <c r="O6" s="11">
        <v>600</v>
      </c>
      <c r="P6" s="11">
        <v>600</v>
      </c>
      <c r="Q6" s="11">
        <v>600</v>
      </c>
      <c r="R6" s="11">
        <v>600</v>
      </c>
      <c r="S6" s="11">
        <v>600</v>
      </c>
      <c r="T6" s="11">
        <v>600</v>
      </c>
      <c r="U6" s="49"/>
    </row>
    <row r="7" spans="1:21" ht="21" customHeight="1" x14ac:dyDescent="0.35">
      <c r="A7" s="11" t="s">
        <v>35</v>
      </c>
      <c r="B7" s="11" t="s">
        <v>36</v>
      </c>
      <c r="C7" s="13"/>
      <c r="D7" s="13"/>
      <c r="E7" s="13"/>
      <c r="F7" s="13"/>
      <c r="G7" s="13">
        <v>0.05</v>
      </c>
      <c r="H7" s="13">
        <v>0.05</v>
      </c>
      <c r="I7" s="13"/>
      <c r="J7" s="13"/>
      <c r="K7" s="13"/>
      <c r="L7" s="13"/>
      <c r="M7" s="13"/>
      <c r="N7" s="13"/>
      <c r="O7" s="13"/>
      <c r="P7" s="13"/>
      <c r="Q7" s="13">
        <v>0.05</v>
      </c>
      <c r="R7" s="13"/>
      <c r="S7" s="13">
        <v>0.05</v>
      </c>
      <c r="T7" s="13">
        <v>0.05</v>
      </c>
      <c r="U7" s="48">
        <f>SUM(G8:H8,Q8,S8:T8)</f>
        <v>875</v>
      </c>
    </row>
    <row r="8" spans="1:21" ht="21" customHeight="1" x14ac:dyDescent="0.35">
      <c r="A8" s="11"/>
      <c r="B8" s="11"/>
      <c r="C8" s="11"/>
      <c r="D8" s="11"/>
      <c r="E8" s="11"/>
      <c r="F8" s="11"/>
      <c r="G8" s="11">
        <v>175</v>
      </c>
      <c r="H8" s="11">
        <v>175</v>
      </c>
      <c r="I8" s="11"/>
      <c r="J8" s="11"/>
      <c r="K8" s="11"/>
      <c r="L8" s="11"/>
      <c r="M8" s="11"/>
      <c r="N8" s="11"/>
      <c r="O8" s="11"/>
      <c r="P8" s="11"/>
      <c r="Q8" s="11">
        <v>175</v>
      </c>
      <c r="R8" s="11"/>
      <c r="S8" s="11">
        <v>175</v>
      </c>
      <c r="T8" s="11">
        <v>175</v>
      </c>
      <c r="U8" s="49"/>
    </row>
    <row r="9" spans="1:21" ht="18.649999999999999" customHeight="1" x14ac:dyDescent="0.35">
      <c r="A9" s="11" t="s">
        <v>37</v>
      </c>
      <c r="B9" s="11" t="s">
        <v>36</v>
      </c>
      <c r="C9" s="13"/>
      <c r="D9" s="13">
        <v>0.05</v>
      </c>
      <c r="E9" s="13">
        <v>0.1</v>
      </c>
      <c r="F9" s="13">
        <v>0.1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8">
        <f>SUM(D10:F10)</f>
        <v>875</v>
      </c>
    </row>
    <row r="10" spans="1:21" ht="18.649999999999999" customHeight="1" x14ac:dyDescent="0.35">
      <c r="A10" s="11"/>
      <c r="B10" s="11"/>
      <c r="C10" s="11"/>
      <c r="D10" s="11">
        <v>175</v>
      </c>
      <c r="E10" s="11">
        <v>350</v>
      </c>
      <c r="F10" s="11">
        <v>350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49"/>
    </row>
    <row r="11" spans="1:21" ht="19.5" customHeight="1" x14ac:dyDescent="0.35">
      <c r="A11" s="11" t="s">
        <v>38</v>
      </c>
      <c r="B11" s="11" t="s">
        <v>36</v>
      </c>
      <c r="C11" s="13">
        <v>0.05</v>
      </c>
      <c r="D11" s="13">
        <v>0.25</v>
      </c>
      <c r="E11" s="13">
        <v>0.25</v>
      </c>
      <c r="F11" s="13">
        <v>0.25</v>
      </c>
      <c r="G11" s="13">
        <v>0.25</v>
      </c>
      <c r="H11" s="13">
        <v>0.25</v>
      </c>
      <c r="I11" s="13">
        <v>0.15</v>
      </c>
      <c r="J11" s="13">
        <v>0.1</v>
      </c>
      <c r="K11" s="13">
        <v>0.1</v>
      </c>
      <c r="L11" s="13">
        <v>0.1</v>
      </c>
      <c r="M11" s="13">
        <v>0.1</v>
      </c>
      <c r="N11" s="13">
        <v>0.1</v>
      </c>
      <c r="O11" s="13">
        <v>0.1</v>
      </c>
      <c r="P11" s="13">
        <v>0.1</v>
      </c>
      <c r="Q11" s="13">
        <v>0.15</v>
      </c>
      <c r="R11" s="13">
        <v>0.15</v>
      </c>
      <c r="S11" s="13">
        <v>0.15</v>
      </c>
      <c r="T11" s="13">
        <v>0.15</v>
      </c>
      <c r="U11" s="48">
        <f>SUM(C12:T12)</f>
        <v>8250</v>
      </c>
    </row>
    <row r="12" spans="1:21" ht="19.5" customHeight="1" x14ac:dyDescent="0.35">
      <c r="A12" s="11"/>
      <c r="B12" s="11"/>
      <c r="C12" s="11">
        <v>150</v>
      </c>
      <c r="D12" s="11">
        <v>750</v>
      </c>
      <c r="E12" s="11">
        <v>750</v>
      </c>
      <c r="F12" s="11">
        <v>750</v>
      </c>
      <c r="G12" s="11">
        <v>750</v>
      </c>
      <c r="H12" s="11">
        <v>750</v>
      </c>
      <c r="I12" s="11">
        <v>450</v>
      </c>
      <c r="J12" s="11">
        <v>300</v>
      </c>
      <c r="K12" s="11">
        <v>300</v>
      </c>
      <c r="L12" s="11">
        <v>300</v>
      </c>
      <c r="M12" s="11">
        <v>300</v>
      </c>
      <c r="N12" s="11">
        <v>300</v>
      </c>
      <c r="O12" s="11">
        <v>300</v>
      </c>
      <c r="P12" s="11">
        <v>300</v>
      </c>
      <c r="Q12" s="11">
        <v>450</v>
      </c>
      <c r="R12" s="11">
        <v>450</v>
      </c>
      <c r="S12" s="11">
        <v>450</v>
      </c>
      <c r="T12" s="11">
        <v>450</v>
      </c>
      <c r="U12" s="49"/>
    </row>
    <row r="13" spans="1:21" ht="18.649999999999999" customHeight="1" x14ac:dyDescent="0.35">
      <c r="A13" s="11" t="s">
        <v>39</v>
      </c>
      <c r="B13" s="11" t="s">
        <v>36</v>
      </c>
      <c r="C13" s="13">
        <v>0.05</v>
      </c>
      <c r="D13" s="13">
        <v>0.1</v>
      </c>
      <c r="E13" s="13">
        <v>0.1</v>
      </c>
      <c r="F13" s="13">
        <v>0.1</v>
      </c>
      <c r="G13" s="13">
        <v>0.1</v>
      </c>
      <c r="H13" s="13">
        <v>0.1</v>
      </c>
      <c r="I13" s="13">
        <v>0.1</v>
      </c>
      <c r="J13" s="13">
        <v>0.1</v>
      </c>
      <c r="K13" s="13">
        <v>0.1</v>
      </c>
      <c r="L13" s="13">
        <v>0.1</v>
      </c>
      <c r="M13" s="13">
        <v>0.1</v>
      </c>
      <c r="N13" s="13">
        <v>0.1</v>
      </c>
      <c r="O13" s="13">
        <v>0.25</v>
      </c>
      <c r="P13" s="13">
        <v>0.25</v>
      </c>
      <c r="Q13" s="13">
        <v>0.25</v>
      </c>
      <c r="R13" s="13">
        <v>0.25</v>
      </c>
      <c r="S13" s="13">
        <v>0.25</v>
      </c>
      <c r="T13" s="13">
        <v>0.25</v>
      </c>
      <c r="U13" s="48">
        <f>SUM(C14:T14)</f>
        <v>8480</v>
      </c>
    </row>
    <row r="14" spans="1:21" ht="18.649999999999999" customHeight="1" x14ac:dyDescent="0.35">
      <c r="A14" s="11"/>
      <c r="B14" s="11"/>
      <c r="C14" s="11">
        <v>160</v>
      </c>
      <c r="D14" s="11">
        <v>320</v>
      </c>
      <c r="E14" s="11">
        <v>320</v>
      </c>
      <c r="F14" s="11">
        <v>320</v>
      </c>
      <c r="G14" s="11">
        <v>320</v>
      </c>
      <c r="H14" s="11">
        <v>320</v>
      </c>
      <c r="I14" s="11">
        <v>320</v>
      </c>
      <c r="J14" s="11">
        <v>320</v>
      </c>
      <c r="K14" s="11">
        <v>320</v>
      </c>
      <c r="L14" s="11">
        <v>320</v>
      </c>
      <c r="M14" s="11">
        <v>320</v>
      </c>
      <c r="N14" s="11">
        <v>320</v>
      </c>
      <c r="O14" s="11">
        <v>800</v>
      </c>
      <c r="P14" s="11">
        <v>800</v>
      </c>
      <c r="Q14" s="11">
        <v>800</v>
      </c>
      <c r="R14" s="11">
        <v>800</v>
      </c>
      <c r="S14" s="11">
        <v>800</v>
      </c>
      <c r="T14" s="11">
        <v>800</v>
      </c>
      <c r="U14" s="49"/>
    </row>
    <row r="15" spans="1:21" ht="18.649999999999999" customHeight="1" x14ac:dyDescent="0.35">
      <c r="A15" s="11" t="s">
        <v>40</v>
      </c>
      <c r="B15" s="11" t="s">
        <v>36</v>
      </c>
      <c r="C15" s="13">
        <v>0.05</v>
      </c>
      <c r="D15" s="13">
        <v>0.15</v>
      </c>
      <c r="E15" s="13">
        <v>0.15</v>
      </c>
      <c r="F15" s="13">
        <v>0.15</v>
      </c>
      <c r="G15" s="13">
        <v>0.25</v>
      </c>
      <c r="H15" s="13">
        <v>0.3</v>
      </c>
      <c r="I15" s="13">
        <v>0.3</v>
      </c>
      <c r="J15" s="13">
        <v>0.3</v>
      </c>
      <c r="K15" s="13">
        <v>0.3</v>
      </c>
      <c r="L15" s="13">
        <v>0.3</v>
      </c>
      <c r="M15" s="13">
        <v>0.3</v>
      </c>
      <c r="N15" s="13">
        <v>0.3</v>
      </c>
      <c r="O15" s="13">
        <v>0.3</v>
      </c>
      <c r="P15" s="13">
        <v>0.2</v>
      </c>
      <c r="Q15" s="13">
        <v>0.2</v>
      </c>
      <c r="R15" s="13">
        <v>0.2</v>
      </c>
      <c r="S15" s="13">
        <v>0.2</v>
      </c>
      <c r="T15" s="13">
        <v>0.2</v>
      </c>
      <c r="U15" s="48">
        <f>SUM(C16:T16)</f>
        <v>12450</v>
      </c>
    </row>
    <row r="16" spans="1:21" ht="18.649999999999999" customHeight="1" x14ac:dyDescent="0.35">
      <c r="A16" s="11"/>
      <c r="B16" s="11"/>
      <c r="C16" s="11">
        <v>150</v>
      </c>
      <c r="D16" s="11">
        <v>450</v>
      </c>
      <c r="E16" s="11">
        <v>450</v>
      </c>
      <c r="F16" s="11">
        <v>450</v>
      </c>
      <c r="G16" s="11">
        <v>750</v>
      </c>
      <c r="H16" s="11">
        <v>900</v>
      </c>
      <c r="I16" s="11">
        <v>900</v>
      </c>
      <c r="J16" s="11">
        <v>900</v>
      </c>
      <c r="K16" s="11">
        <v>900</v>
      </c>
      <c r="L16" s="11">
        <v>900</v>
      </c>
      <c r="M16" s="11">
        <v>900</v>
      </c>
      <c r="N16" s="11">
        <v>900</v>
      </c>
      <c r="O16" s="11">
        <v>900</v>
      </c>
      <c r="P16" s="11">
        <v>600</v>
      </c>
      <c r="Q16" s="11">
        <v>600</v>
      </c>
      <c r="R16" s="11">
        <v>600</v>
      </c>
      <c r="S16" s="11">
        <v>600</v>
      </c>
      <c r="T16" s="11">
        <v>600</v>
      </c>
      <c r="U16" s="49"/>
    </row>
    <row r="17" spans="1:22" ht="17.5" customHeight="1" x14ac:dyDescent="0.35">
      <c r="A17" s="11" t="s">
        <v>41</v>
      </c>
      <c r="B17" s="11" t="s">
        <v>36</v>
      </c>
      <c r="C17" s="13">
        <v>0.05</v>
      </c>
      <c r="D17" s="13">
        <v>0.05</v>
      </c>
      <c r="E17" s="13">
        <v>0.05</v>
      </c>
      <c r="F17" s="13">
        <v>0.05</v>
      </c>
      <c r="G17" s="13">
        <v>0.05</v>
      </c>
      <c r="H17" s="13">
        <v>0.05</v>
      </c>
      <c r="I17" s="13"/>
      <c r="J17" s="13"/>
      <c r="K17" s="13"/>
      <c r="L17" s="13">
        <v>0.05</v>
      </c>
      <c r="M17" s="13">
        <v>0.1</v>
      </c>
      <c r="N17" s="13">
        <v>0.1</v>
      </c>
      <c r="O17" s="13">
        <v>0.05</v>
      </c>
      <c r="P17" s="13">
        <v>0.05</v>
      </c>
      <c r="Q17" s="13">
        <v>0.05</v>
      </c>
      <c r="R17" s="13"/>
      <c r="S17" s="13">
        <v>0.05</v>
      </c>
      <c r="T17" s="13">
        <v>0.05</v>
      </c>
      <c r="U17" s="46">
        <f>SUM(C18:H18,L18:Q18,S18:T18)</f>
        <v>3680</v>
      </c>
      <c r="V17" s="12"/>
    </row>
    <row r="18" spans="1:22" ht="18" customHeight="1" x14ac:dyDescent="0.35">
      <c r="A18" s="11"/>
      <c r="B18" s="11"/>
      <c r="C18" s="11">
        <v>230</v>
      </c>
      <c r="D18" s="11">
        <v>230</v>
      </c>
      <c r="E18" s="11">
        <v>230</v>
      </c>
      <c r="F18" s="11">
        <v>230</v>
      </c>
      <c r="G18" s="11">
        <v>230</v>
      </c>
      <c r="H18" s="11">
        <v>230</v>
      </c>
      <c r="I18" s="11"/>
      <c r="J18" s="11"/>
      <c r="K18" s="11"/>
      <c r="L18" s="11">
        <v>230</v>
      </c>
      <c r="M18" s="11">
        <v>460</v>
      </c>
      <c r="N18" s="11">
        <v>460</v>
      </c>
      <c r="O18" s="11">
        <v>230</v>
      </c>
      <c r="P18" s="11">
        <v>230</v>
      </c>
      <c r="Q18" s="11">
        <v>230</v>
      </c>
      <c r="R18" s="11"/>
      <c r="S18" s="11">
        <v>230</v>
      </c>
      <c r="T18" s="11">
        <v>230</v>
      </c>
      <c r="U18" s="47"/>
      <c r="V18" s="12"/>
    </row>
    <row r="19" spans="1:22" ht="18" customHeight="1" x14ac:dyDescent="0.35">
      <c r="A19" s="11" t="s">
        <v>50</v>
      </c>
      <c r="B19" s="11" t="s">
        <v>36</v>
      </c>
      <c r="C19" s="13">
        <v>0.05</v>
      </c>
      <c r="D19" s="13">
        <v>0.1</v>
      </c>
      <c r="E19" s="13">
        <v>0.1</v>
      </c>
      <c r="F19" s="13">
        <v>0.05</v>
      </c>
      <c r="G19" s="13">
        <v>0.2</v>
      </c>
      <c r="H19" s="13">
        <v>0.2</v>
      </c>
      <c r="I19" s="13">
        <v>0.2</v>
      </c>
      <c r="J19" s="13">
        <v>0.2</v>
      </c>
      <c r="K19" s="13">
        <v>0.2</v>
      </c>
      <c r="L19" s="13">
        <v>0.2</v>
      </c>
      <c r="M19" s="13">
        <v>0.2</v>
      </c>
      <c r="N19" s="13">
        <v>0.2</v>
      </c>
      <c r="O19" s="13">
        <v>0.2</v>
      </c>
      <c r="P19" s="13">
        <v>0.2</v>
      </c>
      <c r="Q19" s="13">
        <v>0.2</v>
      </c>
      <c r="R19" s="13">
        <v>0.2</v>
      </c>
      <c r="S19" s="13">
        <v>0.2</v>
      </c>
      <c r="T19" s="13">
        <v>0.2</v>
      </c>
      <c r="U19" s="14"/>
      <c r="V19" s="12"/>
    </row>
    <row r="20" spans="1:22" ht="18" customHeight="1" x14ac:dyDescent="0.35">
      <c r="A20" s="11"/>
      <c r="B20" s="11"/>
      <c r="C20" s="11">
        <v>150</v>
      </c>
      <c r="D20" s="11">
        <v>300</v>
      </c>
      <c r="E20" s="11">
        <v>300</v>
      </c>
      <c r="F20" s="11">
        <v>150</v>
      </c>
      <c r="G20" s="11">
        <v>600</v>
      </c>
      <c r="H20" s="11">
        <v>600</v>
      </c>
      <c r="I20" s="11">
        <v>600</v>
      </c>
      <c r="J20" s="11">
        <v>600</v>
      </c>
      <c r="K20" s="11">
        <v>600</v>
      </c>
      <c r="L20" s="11">
        <v>600</v>
      </c>
      <c r="M20" s="11">
        <v>600</v>
      </c>
      <c r="N20" s="11">
        <v>600</v>
      </c>
      <c r="O20" s="11">
        <v>600</v>
      </c>
      <c r="P20" s="11">
        <v>600</v>
      </c>
      <c r="Q20" s="11">
        <v>600</v>
      </c>
      <c r="R20" s="11">
        <v>600</v>
      </c>
      <c r="S20" s="11">
        <v>600</v>
      </c>
      <c r="T20" s="11">
        <v>600</v>
      </c>
      <c r="U20" s="14">
        <f>SUM(C20:T20)</f>
        <v>9300</v>
      </c>
      <c r="V20" s="12"/>
    </row>
    <row r="21" spans="1:22" ht="19" customHeight="1" x14ac:dyDescent="0.35">
      <c r="A21" s="11" t="s">
        <v>42</v>
      </c>
      <c r="B21" s="11" t="s">
        <v>36</v>
      </c>
      <c r="C21" s="13">
        <v>0.05</v>
      </c>
      <c r="D21" s="13">
        <v>0.05</v>
      </c>
      <c r="E21" s="13">
        <v>0.05</v>
      </c>
      <c r="F21" s="13">
        <v>0.05</v>
      </c>
      <c r="G21" s="13">
        <v>0.05</v>
      </c>
      <c r="H21" s="13">
        <v>0.05</v>
      </c>
      <c r="I21" s="13">
        <v>0.05</v>
      </c>
      <c r="J21" s="13">
        <v>0.05</v>
      </c>
      <c r="K21" s="13">
        <v>0.05</v>
      </c>
      <c r="L21" s="13">
        <v>0.05</v>
      </c>
      <c r="M21" s="13">
        <v>0.05</v>
      </c>
      <c r="N21" s="13">
        <v>0.05</v>
      </c>
      <c r="O21" s="13">
        <v>0.05</v>
      </c>
      <c r="P21" s="13">
        <v>0.05</v>
      </c>
      <c r="Q21" s="13">
        <v>0.05</v>
      </c>
      <c r="R21" s="13">
        <v>0.05</v>
      </c>
      <c r="S21" s="13">
        <v>0.05</v>
      </c>
      <c r="T21" s="13">
        <v>0.05</v>
      </c>
      <c r="U21" s="48">
        <f>SUM(C22:T22)</f>
        <v>1920.6000000000006</v>
      </c>
      <c r="V21" s="12"/>
    </row>
    <row r="22" spans="1:22" ht="19" customHeight="1" x14ac:dyDescent="0.35">
      <c r="A22" s="11"/>
      <c r="B22" s="11"/>
      <c r="C22" s="11">
        <v>106.7</v>
      </c>
      <c r="D22" s="11">
        <v>106.7</v>
      </c>
      <c r="E22" s="11">
        <v>106.7</v>
      </c>
      <c r="F22" s="11">
        <v>106.7</v>
      </c>
      <c r="G22" s="11">
        <v>106.7</v>
      </c>
      <c r="H22" s="11">
        <v>106.7</v>
      </c>
      <c r="I22" s="11">
        <v>106.7</v>
      </c>
      <c r="J22" s="11">
        <v>106.7</v>
      </c>
      <c r="K22" s="11">
        <v>106.7</v>
      </c>
      <c r="L22" s="11">
        <v>106.7</v>
      </c>
      <c r="M22" s="11">
        <v>106.7</v>
      </c>
      <c r="N22" s="11">
        <v>106.7</v>
      </c>
      <c r="O22" s="11">
        <v>106.7</v>
      </c>
      <c r="P22" s="11">
        <v>106.7</v>
      </c>
      <c r="Q22" s="11">
        <v>106.7</v>
      </c>
      <c r="R22" s="11">
        <v>106.7</v>
      </c>
      <c r="S22" s="11">
        <v>106.7</v>
      </c>
      <c r="T22" s="11">
        <v>106.7</v>
      </c>
      <c r="U22" s="49"/>
      <c r="V22" s="12"/>
    </row>
    <row r="23" spans="1:22" ht="19" customHeight="1" x14ac:dyDescent="0.35">
      <c r="A23" s="11" t="s">
        <v>43</v>
      </c>
      <c r="B23" s="11" t="s">
        <v>49</v>
      </c>
      <c r="C23" s="11"/>
      <c r="D23" s="13">
        <v>0.1</v>
      </c>
      <c r="E23" s="13">
        <v>0.1</v>
      </c>
      <c r="F23" s="13">
        <v>0.1</v>
      </c>
      <c r="G23" s="13">
        <v>0.1</v>
      </c>
      <c r="H23" s="13">
        <v>0.1</v>
      </c>
      <c r="I23" s="13">
        <v>0.1</v>
      </c>
      <c r="J23" s="13">
        <v>0.1</v>
      </c>
      <c r="K23" s="13">
        <v>0.1</v>
      </c>
      <c r="L23" s="13">
        <v>0.1</v>
      </c>
      <c r="M23" s="11"/>
      <c r="N23" s="11"/>
      <c r="O23" s="11"/>
      <c r="P23" s="11"/>
      <c r="Q23" s="13">
        <v>0.1</v>
      </c>
      <c r="R23" s="13">
        <v>0.1</v>
      </c>
      <c r="S23" s="13">
        <v>0.1</v>
      </c>
      <c r="T23" s="11"/>
      <c r="U23" s="48">
        <f>SUM(D24:L24,Q24:T24)</f>
        <v>2280</v>
      </c>
      <c r="V23" s="12"/>
    </row>
    <row r="24" spans="1:22" ht="19" customHeight="1" x14ac:dyDescent="0.35">
      <c r="A24" s="11"/>
      <c r="B24" s="11"/>
      <c r="C24" s="11"/>
      <c r="D24" s="11">
        <v>190</v>
      </c>
      <c r="E24" s="11">
        <v>190</v>
      </c>
      <c r="F24" s="11">
        <v>190</v>
      </c>
      <c r="G24" s="11">
        <v>190</v>
      </c>
      <c r="H24" s="11">
        <v>190</v>
      </c>
      <c r="I24" s="11">
        <v>190</v>
      </c>
      <c r="J24" s="11">
        <v>190</v>
      </c>
      <c r="K24" s="11">
        <v>190</v>
      </c>
      <c r="L24" s="11">
        <v>190</v>
      </c>
      <c r="M24" s="11"/>
      <c r="N24" s="11"/>
      <c r="O24" s="11"/>
      <c r="P24" s="11"/>
      <c r="Q24" s="11">
        <v>190</v>
      </c>
      <c r="R24" s="11">
        <v>190</v>
      </c>
      <c r="S24" s="11">
        <v>190</v>
      </c>
      <c r="T24" s="11"/>
      <c r="U24" s="49"/>
      <c r="V24" s="12"/>
    </row>
    <row r="25" spans="1:22" ht="19.5" customHeight="1" x14ac:dyDescent="0.35">
      <c r="A25" s="11" t="s">
        <v>45</v>
      </c>
      <c r="B25" s="11" t="s">
        <v>44</v>
      </c>
      <c r="C25" s="13"/>
      <c r="D25" s="13"/>
      <c r="E25" s="13">
        <v>0.3</v>
      </c>
      <c r="F25" s="13">
        <v>0.3</v>
      </c>
      <c r="G25" s="13">
        <v>0.3</v>
      </c>
      <c r="H25" s="13">
        <v>0.3</v>
      </c>
      <c r="I25" s="13">
        <v>0.3</v>
      </c>
      <c r="J25" s="13"/>
      <c r="K25" s="13"/>
      <c r="L25" s="13"/>
      <c r="M25" s="13"/>
      <c r="N25" s="13"/>
      <c r="O25" s="13"/>
      <c r="P25" s="11"/>
      <c r="Q25" s="11"/>
      <c r="R25" s="11"/>
      <c r="S25" s="11"/>
      <c r="T25" s="11"/>
      <c r="U25" s="48">
        <f>SUM(E26:I26)</f>
        <v>2850</v>
      </c>
    </row>
    <row r="26" spans="1:22" ht="19.5" customHeight="1" x14ac:dyDescent="0.35">
      <c r="A26" s="16"/>
      <c r="B26" s="16"/>
      <c r="C26" s="16"/>
      <c r="D26" s="16"/>
      <c r="E26" s="16">
        <v>570</v>
      </c>
      <c r="F26" s="16">
        <v>570</v>
      </c>
      <c r="G26" s="16">
        <v>570</v>
      </c>
      <c r="H26" s="16">
        <v>570</v>
      </c>
      <c r="I26" s="16">
        <v>570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50"/>
    </row>
    <row r="27" spans="1:22" x14ac:dyDescent="0.35">
      <c r="A27" s="20" t="s">
        <v>46</v>
      </c>
      <c r="B27" s="17" t="s">
        <v>47</v>
      </c>
      <c r="C27" s="18"/>
      <c r="D27" s="18"/>
      <c r="E27" s="18">
        <v>0.4</v>
      </c>
      <c r="F27" s="18">
        <v>0.4</v>
      </c>
      <c r="G27" s="18">
        <v>0.4</v>
      </c>
      <c r="H27" s="18">
        <v>0.4</v>
      </c>
      <c r="I27" s="18">
        <v>0.4</v>
      </c>
      <c r="J27" s="18">
        <v>0.4</v>
      </c>
      <c r="K27" s="18">
        <v>0.4</v>
      </c>
      <c r="L27" s="18">
        <v>0.4</v>
      </c>
      <c r="M27" s="18">
        <v>0.4</v>
      </c>
      <c r="N27" s="18">
        <v>0.4</v>
      </c>
      <c r="O27" s="18">
        <v>0.4</v>
      </c>
      <c r="P27" s="18">
        <v>0.4</v>
      </c>
      <c r="Q27" s="18">
        <v>0.4</v>
      </c>
      <c r="R27" s="18">
        <v>0.4</v>
      </c>
      <c r="S27" s="18">
        <v>0.4</v>
      </c>
      <c r="T27" s="18">
        <v>0.4</v>
      </c>
      <c r="U27" s="37">
        <f>SUM(E28:T28)</f>
        <v>12000</v>
      </c>
    </row>
    <row r="28" spans="1:22" x14ac:dyDescent="0.35">
      <c r="A28" s="15"/>
      <c r="B28" s="15"/>
      <c r="C28" s="15"/>
      <c r="D28" s="15"/>
      <c r="E28" s="15">
        <v>750</v>
      </c>
      <c r="F28" s="15">
        <v>750</v>
      </c>
      <c r="G28" s="15">
        <v>750</v>
      </c>
      <c r="H28" s="15">
        <v>750</v>
      </c>
      <c r="I28" s="15">
        <v>750</v>
      </c>
      <c r="J28" s="15">
        <v>750</v>
      </c>
      <c r="K28" s="15">
        <v>750</v>
      </c>
      <c r="L28" s="15">
        <v>750</v>
      </c>
      <c r="M28" s="15">
        <v>750</v>
      </c>
      <c r="N28" s="15">
        <v>750</v>
      </c>
      <c r="O28" s="15">
        <v>750</v>
      </c>
      <c r="P28" s="15">
        <v>750</v>
      </c>
      <c r="Q28" s="15">
        <v>750</v>
      </c>
      <c r="R28" s="15">
        <v>750</v>
      </c>
      <c r="S28" s="15">
        <v>750</v>
      </c>
      <c r="T28" s="15">
        <v>750</v>
      </c>
      <c r="U28" s="38"/>
    </row>
    <row r="29" spans="1:22" x14ac:dyDescent="0.35">
      <c r="A29" s="15" t="s">
        <v>48</v>
      </c>
      <c r="B29" s="15" t="s">
        <v>47</v>
      </c>
      <c r="C29" s="15"/>
      <c r="D29" s="19"/>
      <c r="E29" s="19">
        <v>0.4</v>
      </c>
      <c r="F29" s="19">
        <v>0.4</v>
      </c>
      <c r="G29" s="19">
        <v>0.4</v>
      </c>
      <c r="H29" s="19">
        <v>0.4</v>
      </c>
      <c r="I29" s="19">
        <v>0.4</v>
      </c>
      <c r="J29" s="19">
        <v>0.4</v>
      </c>
      <c r="K29" s="19">
        <v>0.4</v>
      </c>
      <c r="L29" s="19">
        <v>0.4</v>
      </c>
      <c r="M29" s="19">
        <v>0.4</v>
      </c>
      <c r="N29" s="19">
        <v>0.4</v>
      </c>
      <c r="O29" s="19">
        <v>0.4</v>
      </c>
      <c r="P29" s="19">
        <v>0.4</v>
      </c>
      <c r="Q29" s="19">
        <v>0.4</v>
      </c>
      <c r="R29" s="19">
        <v>0.4</v>
      </c>
      <c r="S29" s="19">
        <v>0.4</v>
      </c>
      <c r="T29" s="19">
        <v>0.4</v>
      </c>
      <c r="U29" s="37">
        <f>SUM(E30:T30)</f>
        <v>12000</v>
      </c>
    </row>
    <row r="30" spans="1:22" x14ac:dyDescent="0.35">
      <c r="A30" s="15"/>
      <c r="B30" s="15"/>
      <c r="C30" s="15"/>
      <c r="D30" s="15"/>
      <c r="E30" s="15">
        <v>750</v>
      </c>
      <c r="F30" s="15">
        <v>750</v>
      </c>
      <c r="G30" s="15">
        <v>750</v>
      </c>
      <c r="H30" s="15">
        <v>750</v>
      </c>
      <c r="I30" s="15">
        <v>750</v>
      </c>
      <c r="J30" s="15">
        <v>750</v>
      </c>
      <c r="K30" s="15">
        <v>750</v>
      </c>
      <c r="L30" s="15">
        <v>750</v>
      </c>
      <c r="M30" s="15">
        <v>750</v>
      </c>
      <c r="N30" s="15">
        <v>750</v>
      </c>
      <c r="O30" s="15">
        <v>750</v>
      </c>
      <c r="P30" s="15">
        <v>750</v>
      </c>
      <c r="Q30" s="15">
        <v>750</v>
      </c>
      <c r="R30" s="15">
        <v>750</v>
      </c>
      <c r="S30" s="15">
        <v>750</v>
      </c>
      <c r="T30" s="15">
        <v>750</v>
      </c>
      <c r="U30" s="38"/>
    </row>
    <row r="31" spans="1:22" x14ac:dyDescent="0.35">
      <c r="U31" s="21">
        <f>SUM(U5:U30)</f>
        <v>85760.6</v>
      </c>
    </row>
    <row r="32" spans="1:22" x14ac:dyDescent="0.35">
      <c r="J32" s="12"/>
    </row>
  </sheetData>
  <mergeCells count="18">
    <mergeCell ref="U13:U14"/>
    <mergeCell ref="U15:U16"/>
    <mergeCell ref="U27:U28"/>
    <mergeCell ref="U29:U30"/>
    <mergeCell ref="A2:U2"/>
    <mergeCell ref="A3:A4"/>
    <mergeCell ref="B3:B4"/>
    <mergeCell ref="C3:I3"/>
    <mergeCell ref="J3:T3"/>
    <mergeCell ref="U3:U4"/>
    <mergeCell ref="U17:U18"/>
    <mergeCell ref="U21:U22"/>
    <mergeCell ref="U23:U24"/>
    <mergeCell ref="U25:U26"/>
    <mergeCell ref="U5:U6"/>
    <mergeCell ref="U7:U8"/>
    <mergeCell ref="U9:U10"/>
    <mergeCell ref="U11:U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3751B-C739-4332-81BB-D3083BE733C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7D85A1054D2D428B26243460D2A8E1" ma:contentTypeVersion="3" ma:contentTypeDescription="Loo uus dokument" ma:contentTypeScope="" ma:versionID="5b9de7c21572b5f0b7a99cd65c06626f">
  <xsd:schema xmlns:xsd="http://www.w3.org/2001/XMLSchema" xmlns:xs="http://www.w3.org/2001/XMLSchema" xmlns:p="http://schemas.microsoft.com/office/2006/metadata/properties" xmlns:ns2="75e1adad-71bd-42b0-bec2-1709c2e92fbf" targetNamespace="http://schemas.microsoft.com/office/2006/metadata/properties" ma:root="true" ma:fieldsID="0527b8917e09c31254af37b26fca7ef4" ns2:_="">
    <xsd:import namespace="75e1adad-71bd-42b0-bec2-1709c2e92f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1adad-71bd-42b0-bec2-1709c2e92f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870B83-5C45-4BAE-B92F-0DC4EE2B7953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75e1adad-71bd-42b0-bec2-1709c2e92fbf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58EBC6A-39FC-4488-9C82-4F830272E8A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CD7BAA-4BEA-47BE-9FF8-AEEFB9744D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e1adad-71bd-42b0-bec2-1709c2e92f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Koondeelarve</vt:lpstr>
      <vt:lpstr>Personali koormus ja tasud_uus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Sigrid Ots</dc:creator>
  <cp:keywords/>
  <dc:description/>
  <cp:lastModifiedBy>Helen Urmann</cp:lastModifiedBy>
  <cp:revision/>
  <dcterms:created xsi:type="dcterms:W3CDTF">2017-06-19T11:46:17Z</dcterms:created>
  <dcterms:modified xsi:type="dcterms:W3CDTF">2025-08-02T07:31:21Z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0x010100297D85A1054D2D428B26243460D2A8E1</vt:lpwstr>
  </property>
</Properties>
</file>